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5F573F0-FCEE-40F5-AB83-CB46FFA5646A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4" i="1" l="1"/>
  <c r="K364" i="1"/>
  <c r="L363" i="1"/>
  <c r="K363" i="1"/>
  <c r="L362" i="1"/>
  <c r="K362" i="1"/>
  <c r="M361" i="1"/>
  <c r="M360" i="1"/>
  <c r="M359" i="1"/>
  <c r="M358" i="1"/>
  <c r="M357" i="1"/>
  <c r="M356" i="1"/>
  <c r="M355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338" i="1" l="1"/>
  <c r="M331" i="1"/>
  <c r="L336" i="1"/>
  <c r="M335" i="1"/>
  <c r="M334" i="1"/>
  <c r="M333" i="1"/>
  <c r="M332" i="1"/>
  <c r="M330" i="1"/>
  <c r="M329" i="1"/>
  <c r="M328" i="1"/>
  <c r="L327" i="1"/>
  <c r="K327" i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293" i="1" l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75" i="1"/>
  <c r="K121" i="1" s="1"/>
  <c r="K155" i="1" s="1"/>
  <c r="L75" i="1"/>
  <c r="L121" i="1" s="1"/>
  <c r="L155" i="1" s="1"/>
  <c r="L178" i="1" s="1"/>
  <c r="L249" i="5"/>
  <c r="L238" i="1" l="1"/>
  <c r="L275" i="1" s="1"/>
  <c r="L319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<sst xmlns="http://schemas.openxmlformats.org/spreadsheetml/2006/main" count="825" uniqueCount="254">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</sst>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52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87">
        <v>41016</v>
      </c>
      <c r="B78" s="289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88"/>
      <c r="B79" s="290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88"/>
      <c r="B80" s="290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88"/>
      <c r="B81" s="290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91" t="s">
        <v>73</v>
      </c>
      <c r="O250" s="292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64"/>
  <sheetViews>
    <sheetView showGridLines="0" tabSelected="1" zoomScaleNormal="100" zoomScaleSheetLayoutView="115" workbookViewId="0">
      <pane xSplit="4" ySplit="3" topLeftCell="E348" activePane="bottomRight" state="frozen"/>
      <selection pane="topRight" activeCell="D1" sqref="D1"/>
      <selection pane="bottomLeft" activeCell="A4" sqref="A4"/>
      <selection pane="bottomRight" activeCell="A365" sqref="A365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00" t="s">
        <v>129</v>
      </c>
      <c r="M2" s="300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293" t="s">
        <v>121</v>
      </c>
      <c r="B11" s="294"/>
      <c r="C11" s="294"/>
      <c r="D11" s="294"/>
      <c r="E11" s="294"/>
      <c r="F11" s="294"/>
      <c r="G11" s="294"/>
      <c r="H11" s="294"/>
      <c r="I11" s="294"/>
      <c r="J11" s="295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296" t="s">
        <v>121</v>
      </c>
      <c r="B19" s="297"/>
      <c r="C19" s="298"/>
      <c r="D19" s="298"/>
      <c r="E19" s="298"/>
      <c r="F19" s="298"/>
      <c r="G19" s="298"/>
      <c r="H19" s="298"/>
      <c r="I19" s="298"/>
      <c r="J19" s="299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293" t="s">
        <v>121</v>
      </c>
      <c r="B26" s="294"/>
      <c r="C26" s="294"/>
      <c r="D26" s="294"/>
      <c r="E26" s="294"/>
      <c r="F26" s="294"/>
      <c r="G26" s="294"/>
      <c r="H26" s="294"/>
      <c r="I26" s="294"/>
      <c r="J26" s="295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04">
        <v>45280</v>
      </c>
      <c r="B27" s="304">
        <v>45287</v>
      </c>
      <c r="C27" s="306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05"/>
      <c r="B28" s="305"/>
      <c r="C28" s="307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08" t="s">
        <v>121</v>
      </c>
      <c r="B29" s="309"/>
      <c r="C29" s="309"/>
      <c r="D29" s="309"/>
      <c r="E29" s="309"/>
      <c r="F29" s="309"/>
      <c r="G29" s="309"/>
      <c r="H29" s="309"/>
      <c r="I29" s="309"/>
      <c r="J29" s="310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11">
        <v>45282</v>
      </c>
      <c r="B30" s="311">
        <v>45288</v>
      </c>
      <c r="C30" s="306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12"/>
      <c r="B31" s="312"/>
      <c r="C31" s="314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12"/>
      <c r="B32" s="312"/>
      <c r="C32" s="314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13"/>
      <c r="B33" s="313"/>
      <c r="C33" s="307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08" t="s">
        <v>121</v>
      </c>
      <c r="B34" s="309"/>
      <c r="C34" s="309"/>
      <c r="D34" s="309"/>
      <c r="E34" s="309"/>
      <c r="F34" s="309"/>
      <c r="G34" s="309"/>
      <c r="H34" s="309"/>
      <c r="I34" s="309"/>
      <c r="J34" s="310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296" t="s">
        <v>121</v>
      </c>
      <c r="B42" s="297"/>
      <c r="C42" s="298"/>
      <c r="D42" s="298"/>
      <c r="E42" s="298"/>
      <c r="F42" s="298"/>
      <c r="G42" s="298"/>
      <c r="H42" s="298"/>
      <c r="I42" s="298"/>
      <c r="J42" s="299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296" t="s">
        <v>121</v>
      </c>
      <c r="B49" s="298"/>
      <c r="C49" s="298"/>
      <c r="D49" s="298"/>
      <c r="E49" s="298"/>
      <c r="F49" s="298"/>
      <c r="G49" s="298"/>
      <c r="H49" s="298"/>
      <c r="I49" s="298"/>
      <c r="J49" s="299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293" t="s">
        <v>121</v>
      </c>
      <c r="B57" s="294"/>
      <c r="C57" s="294"/>
      <c r="D57" s="294"/>
      <c r="E57" s="294"/>
      <c r="F57" s="294"/>
      <c r="G57" s="294"/>
      <c r="H57" s="294"/>
      <c r="I57" s="294"/>
      <c r="J57" s="295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296" t="s">
        <v>121</v>
      </c>
      <c r="B65" s="297"/>
      <c r="C65" s="298"/>
      <c r="D65" s="298"/>
      <c r="E65" s="298"/>
      <c r="F65" s="298"/>
      <c r="G65" s="298"/>
      <c r="H65" s="298"/>
      <c r="I65" s="298"/>
      <c r="J65" s="299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293" t="s">
        <v>121</v>
      </c>
      <c r="B73" s="294"/>
      <c r="C73" s="294"/>
      <c r="D73" s="294"/>
      <c r="E73" s="294"/>
      <c r="F73" s="294"/>
      <c r="G73" s="294"/>
      <c r="H73" s="294"/>
      <c r="I73" s="294"/>
      <c r="J73" s="295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01" t="s">
        <v>143</v>
      </c>
      <c r="B74" s="302"/>
      <c r="C74" s="302"/>
      <c r="D74" s="302"/>
      <c r="E74" s="302"/>
      <c r="F74" s="302"/>
      <c r="G74" s="302"/>
      <c r="H74" s="302"/>
      <c r="I74" s="302"/>
      <c r="J74" s="303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01" t="s">
        <v>161</v>
      </c>
      <c r="B75" s="302"/>
      <c r="C75" s="302"/>
      <c r="D75" s="302"/>
      <c r="E75" s="302"/>
      <c r="F75" s="302"/>
      <c r="G75" s="302"/>
      <c r="H75" s="302"/>
      <c r="I75" s="302"/>
      <c r="J75" s="303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296" t="s">
        <v>121</v>
      </c>
      <c r="B84" s="297"/>
      <c r="C84" s="298"/>
      <c r="D84" s="298"/>
      <c r="E84" s="298"/>
      <c r="F84" s="298"/>
      <c r="G84" s="298"/>
      <c r="H84" s="298"/>
      <c r="I84" s="298"/>
      <c r="J84" s="299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293" t="s">
        <v>121</v>
      </c>
      <c r="B92" s="294"/>
      <c r="C92" s="294"/>
      <c r="D92" s="294"/>
      <c r="E92" s="294"/>
      <c r="F92" s="294"/>
      <c r="G92" s="294"/>
      <c r="H92" s="294"/>
      <c r="I92" s="294"/>
      <c r="J92" s="295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296" t="s">
        <v>121</v>
      </c>
      <c r="B100" s="297"/>
      <c r="C100" s="298"/>
      <c r="D100" s="298"/>
      <c r="E100" s="298"/>
      <c r="F100" s="298"/>
      <c r="G100" s="298"/>
      <c r="H100" s="298"/>
      <c r="I100" s="298"/>
      <c r="J100" s="299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293" t="s">
        <v>121</v>
      </c>
      <c r="B108" s="294"/>
      <c r="C108" s="294"/>
      <c r="D108" s="294"/>
      <c r="E108" s="294"/>
      <c r="F108" s="294"/>
      <c r="G108" s="294"/>
      <c r="H108" s="294"/>
      <c r="I108" s="294"/>
      <c r="J108" s="295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15" t="s">
        <v>121</v>
      </c>
      <c r="B111" s="297"/>
      <c r="C111" s="297"/>
      <c r="D111" s="297"/>
      <c r="E111" s="297"/>
      <c r="F111" s="297"/>
      <c r="G111" s="297"/>
      <c r="H111" s="297"/>
      <c r="I111" s="297"/>
      <c r="J111" s="316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296" t="s">
        <v>121</v>
      </c>
      <c r="B119" s="297"/>
      <c r="C119" s="298"/>
      <c r="D119" s="298"/>
      <c r="E119" s="298"/>
      <c r="F119" s="298"/>
      <c r="G119" s="298"/>
      <c r="H119" s="298"/>
      <c r="I119" s="298"/>
      <c r="J119" s="299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01" t="s">
        <v>164</v>
      </c>
      <c r="B120" s="302"/>
      <c r="C120" s="302"/>
      <c r="D120" s="302"/>
      <c r="E120" s="302"/>
      <c r="F120" s="302"/>
      <c r="G120" s="302"/>
      <c r="H120" s="302"/>
      <c r="I120" s="302"/>
      <c r="J120" s="303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01" t="s">
        <v>182</v>
      </c>
      <c r="B121" s="302"/>
      <c r="C121" s="302"/>
      <c r="D121" s="302"/>
      <c r="E121" s="302"/>
      <c r="F121" s="302"/>
      <c r="G121" s="302"/>
      <c r="H121" s="302"/>
      <c r="I121" s="302"/>
      <c r="J121" s="303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293" t="s">
        <v>121</v>
      </c>
      <c r="B129" s="294"/>
      <c r="C129" s="294"/>
      <c r="D129" s="294"/>
      <c r="E129" s="294"/>
      <c r="F129" s="294"/>
      <c r="G129" s="294"/>
      <c r="H129" s="294"/>
      <c r="I129" s="294"/>
      <c r="J129" s="295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296" t="s">
        <v>121</v>
      </c>
      <c r="B137" s="297"/>
      <c r="C137" s="298"/>
      <c r="D137" s="298"/>
      <c r="E137" s="298"/>
      <c r="F137" s="298"/>
      <c r="G137" s="298"/>
      <c r="H137" s="298"/>
      <c r="I137" s="298"/>
      <c r="J137" s="299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293" t="s">
        <v>121</v>
      </c>
      <c r="B145" s="294"/>
      <c r="C145" s="294"/>
      <c r="D145" s="294"/>
      <c r="E145" s="294"/>
      <c r="F145" s="294"/>
      <c r="G145" s="294"/>
      <c r="H145" s="294"/>
      <c r="I145" s="294"/>
      <c r="J145" s="295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296" t="s">
        <v>121</v>
      </c>
      <c r="B153" s="297"/>
      <c r="C153" s="298"/>
      <c r="D153" s="298"/>
      <c r="E153" s="298"/>
      <c r="F153" s="298"/>
      <c r="G153" s="298"/>
      <c r="H153" s="298"/>
      <c r="I153" s="298"/>
      <c r="J153" s="299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01" t="s">
        <v>188</v>
      </c>
      <c r="B154" s="302"/>
      <c r="C154" s="302"/>
      <c r="D154" s="302"/>
      <c r="E154" s="302"/>
      <c r="F154" s="302"/>
      <c r="G154" s="302"/>
      <c r="H154" s="302"/>
      <c r="I154" s="302"/>
      <c r="J154" s="303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01" t="s">
        <v>191</v>
      </c>
      <c r="B155" s="302"/>
      <c r="C155" s="302"/>
      <c r="D155" s="302"/>
      <c r="E155" s="302"/>
      <c r="F155" s="302"/>
      <c r="G155" s="302"/>
      <c r="H155" s="302"/>
      <c r="I155" s="302"/>
      <c r="J155" s="303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293" t="s">
        <v>121</v>
      </c>
      <c r="B158" s="320"/>
      <c r="C158" s="294"/>
      <c r="D158" s="294"/>
      <c r="E158" s="294"/>
      <c r="F158" s="294"/>
      <c r="G158" s="294"/>
      <c r="H158" s="294"/>
      <c r="I158" s="294"/>
      <c r="J158" s="295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293" t="s">
        <v>121</v>
      </c>
      <c r="B166" s="294"/>
      <c r="C166" s="294"/>
      <c r="D166" s="294"/>
      <c r="E166" s="294"/>
      <c r="F166" s="294"/>
      <c r="G166" s="294"/>
      <c r="H166" s="294"/>
      <c r="I166" s="294"/>
      <c r="J166" s="295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293" t="s">
        <v>121</v>
      </c>
      <c r="B174" s="320"/>
      <c r="C174" s="294"/>
      <c r="D174" s="294"/>
      <c r="E174" s="294"/>
      <c r="F174" s="294"/>
      <c r="G174" s="294"/>
      <c r="H174" s="294"/>
      <c r="I174" s="294"/>
      <c r="J174" s="295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ht="10.5" x14ac:dyDescent="0.25">
      <c r="A176" s="321" t="s">
        <v>121</v>
      </c>
      <c r="B176" s="320"/>
      <c r="C176" s="294"/>
      <c r="D176" s="294"/>
      <c r="E176" s="294"/>
      <c r="F176" s="294"/>
      <c r="G176" s="294"/>
      <c r="H176" s="294"/>
      <c r="I176" s="294"/>
      <c r="J176" s="295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01" t="s">
        <v>198</v>
      </c>
      <c r="B177" s="302"/>
      <c r="C177" s="302"/>
      <c r="D177" s="302"/>
      <c r="E177" s="302"/>
      <c r="F177" s="302"/>
      <c r="G177" s="302"/>
      <c r="H177" s="302"/>
      <c r="I177" s="302"/>
      <c r="J177" s="303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01" t="s">
        <v>199</v>
      </c>
      <c r="B178" s="302"/>
      <c r="C178" s="302"/>
      <c r="D178" s="302"/>
      <c r="E178" s="302"/>
      <c r="F178" s="302"/>
      <c r="G178" s="302"/>
      <c r="H178" s="302"/>
      <c r="I178" s="302"/>
      <c r="J178" s="303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ht="10.5" x14ac:dyDescent="0.25">
      <c r="A180" s="321" t="s">
        <v>121</v>
      </c>
      <c r="B180" s="320"/>
      <c r="C180" s="294"/>
      <c r="D180" s="294"/>
      <c r="E180" s="294"/>
      <c r="F180" s="294"/>
      <c r="G180" s="294"/>
      <c r="H180" s="294"/>
      <c r="I180" s="294"/>
      <c r="J180" s="295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296" t="s">
        <v>121</v>
      </c>
      <c r="B188" s="297"/>
      <c r="C188" s="298"/>
      <c r="D188" s="298"/>
      <c r="E188" s="298"/>
      <c r="F188" s="298"/>
      <c r="G188" s="298"/>
      <c r="H188" s="298"/>
      <c r="I188" s="298"/>
      <c r="J188" s="299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293" t="s">
        <v>121</v>
      </c>
      <c r="B196" s="294"/>
      <c r="C196" s="294"/>
      <c r="D196" s="294"/>
      <c r="E196" s="294"/>
      <c r="F196" s="294"/>
      <c r="G196" s="294"/>
      <c r="H196" s="294"/>
      <c r="I196" s="294"/>
      <c r="J196" s="295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296" t="s">
        <v>121</v>
      </c>
      <c r="B204" s="297"/>
      <c r="C204" s="298"/>
      <c r="D204" s="298"/>
      <c r="E204" s="298"/>
      <c r="F204" s="298"/>
      <c r="G204" s="298"/>
      <c r="H204" s="298"/>
      <c r="I204" s="298"/>
      <c r="J204" s="299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5">
      <c r="A219" s="296" t="s">
        <v>121</v>
      </c>
      <c r="B219" s="322"/>
      <c r="C219" s="298"/>
      <c r="D219" s="298"/>
      <c r="E219" s="298"/>
      <c r="F219" s="298"/>
      <c r="G219" s="298"/>
      <c r="H219" s="298"/>
      <c r="I219" s="298"/>
      <c r="J219" s="299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45404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293" t="s">
        <v>121</v>
      </c>
      <c r="B227" s="294"/>
      <c r="C227" s="294"/>
      <c r="D227" s="294"/>
      <c r="E227" s="294"/>
      <c r="F227" s="294"/>
      <c r="G227" s="294"/>
      <c r="H227" s="294"/>
      <c r="I227" s="294"/>
      <c r="J227" s="295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296" t="s">
        <v>121</v>
      </c>
      <c r="B236" s="297"/>
      <c r="C236" s="298"/>
      <c r="D236" s="298"/>
      <c r="E236" s="298"/>
      <c r="F236" s="298"/>
      <c r="G236" s="298"/>
      <c r="H236" s="298"/>
      <c r="I236" s="298"/>
      <c r="J236" s="299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01" t="s">
        <v>202</v>
      </c>
      <c r="B237" s="302"/>
      <c r="C237" s="302"/>
      <c r="D237" s="302"/>
      <c r="E237" s="302"/>
      <c r="F237" s="302"/>
      <c r="G237" s="302"/>
      <c r="H237" s="302"/>
      <c r="I237" s="302"/>
      <c r="J237" s="303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01" t="s">
        <v>207</v>
      </c>
      <c r="B238" s="302"/>
      <c r="C238" s="302"/>
      <c r="D238" s="302"/>
      <c r="E238" s="302"/>
      <c r="F238" s="302"/>
      <c r="G238" s="302"/>
      <c r="H238" s="302"/>
      <c r="I238" s="302"/>
      <c r="J238" s="303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293" t="s">
        <v>121</v>
      </c>
      <c r="B246" s="294"/>
      <c r="C246" s="294"/>
      <c r="D246" s="294"/>
      <c r="E246" s="294"/>
      <c r="F246" s="294"/>
      <c r="G246" s="294"/>
      <c r="H246" s="294"/>
      <c r="I246" s="294"/>
      <c r="J246" s="295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293" t="s">
        <v>121</v>
      </c>
      <c r="B249" s="320"/>
      <c r="C249" s="294"/>
      <c r="D249" s="294"/>
      <c r="E249" s="294"/>
      <c r="F249" s="294"/>
      <c r="G249" s="294"/>
      <c r="H249" s="294"/>
      <c r="I249" s="294"/>
      <c r="J249" s="295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296" t="s">
        <v>121</v>
      </c>
      <c r="B257" s="297"/>
      <c r="C257" s="298"/>
      <c r="D257" s="298"/>
      <c r="E257" s="298"/>
      <c r="F257" s="298"/>
      <c r="G257" s="298"/>
      <c r="H257" s="298"/>
      <c r="I257" s="298"/>
      <c r="J257" s="299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293" t="s">
        <v>121</v>
      </c>
      <c r="B265" s="294"/>
      <c r="C265" s="294"/>
      <c r="D265" s="294"/>
      <c r="E265" s="294"/>
      <c r="F265" s="294"/>
      <c r="G265" s="294"/>
      <c r="H265" s="294"/>
      <c r="I265" s="294"/>
      <c r="J265" s="295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296" t="s">
        <v>121</v>
      </c>
      <c r="B273" s="297"/>
      <c r="C273" s="298"/>
      <c r="D273" s="298"/>
      <c r="E273" s="298"/>
      <c r="F273" s="298"/>
      <c r="G273" s="298"/>
      <c r="H273" s="298"/>
      <c r="I273" s="298"/>
      <c r="J273" s="299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17" t="s">
        <v>208</v>
      </c>
      <c r="B274" s="318"/>
      <c r="C274" s="318"/>
      <c r="D274" s="318"/>
      <c r="E274" s="318"/>
      <c r="F274" s="318"/>
      <c r="G274" s="318"/>
      <c r="H274" s="318"/>
      <c r="I274" s="318"/>
      <c r="J274" s="319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5">
      <c r="A275" s="317" t="s">
        <v>229</v>
      </c>
      <c r="B275" s="318"/>
      <c r="C275" s="318"/>
      <c r="D275" s="318"/>
      <c r="E275" s="318"/>
      <c r="F275" s="318"/>
      <c r="G275" s="318"/>
      <c r="H275" s="318"/>
      <c r="I275" s="318"/>
      <c r="J275" s="319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293" t="s">
        <v>121</v>
      </c>
      <c r="B282" s="294"/>
      <c r="C282" s="294"/>
      <c r="D282" s="294"/>
      <c r="E282" s="294"/>
      <c r="F282" s="294"/>
      <c r="G282" s="294"/>
      <c r="H282" s="294"/>
      <c r="I282" s="294"/>
      <c r="J282" s="295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187</v>
      </c>
      <c r="E283" s="158">
        <v>45628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209</v>
      </c>
      <c r="E284" s="158">
        <v>45719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293" t="s">
        <v>121</v>
      </c>
      <c r="B290" s="294"/>
      <c r="C290" s="294"/>
      <c r="D290" s="294"/>
      <c r="E290" s="294"/>
      <c r="F290" s="294"/>
      <c r="G290" s="294"/>
      <c r="H290" s="294"/>
      <c r="I290" s="294"/>
      <c r="J290" s="295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15" t="s">
        <v>121</v>
      </c>
      <c r="B293" s="297"/>
      <c r="C293" s="297"/>
      <c r="D293" s="297"/>
      <c r="E293" s="297"/>
      <c r="F293" s="297"/>
      <c r="G293" s="297"/>
      <c r="H293" s="297"/>
      <c r="I293" s="297"/>
      <c r="J293" s="316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296" t="s">
        <v>121</v>
      </c>
      <c r="B301" s="297"/>
      <c r="C301" s="298"/>
      <c r="D301" s="298"/>
      <c r="E301" s="298"/>
      <c r="F301" s="298"/>
      <c r="G301" s="298"/>
      <c r="H301" s="298"/>
      <c r="I301" s="298"/>
      <c r="J301" s="299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293" t="s">
        <v>121</v>
      </c>
      <c r="B309" s="294"/>
      <c r="C309" s="294"/>
      <c r="D309" s="294"/>
      <c r="E309" s="294"/>
      <c r="F309" s="294"/>
      <c r="G309" s="294"/>
      <c r="H309" s="294"/>
      <c r="I309" s="294"/>
      <c r="J309" s="295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5">
      <c r="A317" s="296" t="s">
        <v>121</v>
      </c>
      <c r="B317" s="297"/>
      <c r="C317" s="298"/>
      <c r="D317" s="298"/>
      <c r="E317" s="298"/>
      <c r="F317" s="298"/>
      <c r="G317" s="298"/>
      <c r="H317" s="298"/>
      <c r="I317" s="298"/>
      <c r="J317" s="299"/>
      <c r="K317" s="190">
        <f>SUM(K310:K316)</f>
        <v>57190200</v>
      </c>
      <c r="L317" s="190">
        <f>SUM(L310:L316)</f>
        <v>22000000</v>
      </c>
      <c r="M317" s="193"/>
    </row>
    <row r="318" spans="1:13" ht="10.5" x14ac:dyDescent="0.25">
      <c r="A318" s="301" t="s">
        <v>235</v>
      </c>
      <c r="B318" s="302"/>
      <c r="C318" s="302"/>
      <c r="D318" s="302"/>
      <c r="E318" s="302"/>
      <c r="F318" s="302"/>
      <c r="G318" s="302"/>
      <c r="H318" s="302"/>
      <c r="I318" s="302"/>
      <c r="J318" s="303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ht="10.5" x14ac:dyDescent="0.25">
      <c r="A319" s="301" t="s">
        <v>243</v>
      </c>
      <c r="B319" s="302"/>
      <c r="C319" s="302"/>
      <c r="D319" s="302"/>
      <c r="E319" s="302"/>
      <c r="F319" s="302"/>
      <c r="G319" s="302"/>
      <c r="H319" s="302"/>
      <c r="I319" s="302"/>
      <c r="J319" s="303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ht="10.5" x14ac:dyDescent="0.25">
      <c r="A327" s="293" t="s">
        <v>121</v>
      </c>
      <c r="B327" s="294"/>
      <c r="C327" s="294"/>
      <c r="D327" s="294"/>
      <c r="E327" s="294"/>
      <c r="F327" s="294"/>
      <c r="G327" s="294"/>
      <c r="H327" s="294"/>
      <c r="I327" s="294"/>
      <c r="J327" s="295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45588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45848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5">
      <c r="A336" s="296" t="s">
        <v>121</v>
      </c>
      <c r="B336" s="297"/>
      <c r="C336" s="298"/>
      <c r="D336" s="298"/>
      <c r="E336" s="298"/>
      <c r="F336" s="298"/>
      <c r="G336" s="298"/>
      <c r="H336" s="298"/>
      <c r="I336" s="298"/>
      <c r="J336" s="299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ht="10.5" x14ac:dyDescent="0.25">
      <c r="A338" s="293" t="s">
        <v>121</v>
      </c>
      <c r="B338" s="294"/>
      <c r="C338" s="294"/>
      <c r="D338" s="294"/>
      <c r="E338" s="294"/>
      <c r="F338" s="294"/>
      <c r="G338" s="294"/>
      <c r="H338" s="294"/>
      <c r="I338" s="294"/>
      <c r="J338" s="295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ht="10.5" x14ac:dyDescent="0.25">
      <c r="A346" s="293" t="s">
        <v>121</v>
      </c>
      <c r="B346" s="294"/>
      <c r="C346" s="294"/>
      <c r="D346" s="294"/>
      <c r="E346" s="294"/>
      <c r="F346" s="294"/>
      <c r="G346" s="294"/>
      <c r="H346" s="294"/>
      <c r="I346" s="294"/>
      <c r="J346" s="295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5">
      <c r="A354" s="296" t="s">
        <v>121</v>
      </c>
      <c r="B354" s="297"/>
      <c r="C354" s="298"/>
      <c r="D354" s="298"/>
      <c r="E354" s="298"/>
      <c r="F354" s="298"/>
      <c r="G354" s="298"/>
      <c r="H354" s="298"/>
      <c r="I354" s="298"/>
      <c r="J354" s="299"/>
      <c r="K354" s="190">
        <f>SUM(K347:K353)</f>
        <v>104074400</v>
      </c>
      <c r="L354" s="190">
        <f>SUM(L347:L353)</f>
        <v>27000000</v>
      </c>
      <c r="M354" s="193"/>
    </row>
    <row r="355" spans="1:13" s="1" customFormat="1" ht="12.75" customHeight="1" outlineLevel="1" x14ac:dyDescent="0.25">
      <c r="A355" s="164">
        <v>45531</v>
      </c>
      <c r="B355" s="164">
        <v>45533</v>
      </c>
      <c r="C355" s="160" t="s">
        <v>136</v>
      </c>
      <c r="D355" s="172" t="s">
        <v>209</v>
      </c>
      <c r="E355" s="158">
        <v>45719</v>
      </c>
      <c r="F355" s="166" t="s">
        <v>128</v>
      </c>
      <c r="G355" s="258">
        <v>6.3E-2</v>
      </c>
      <c r="H355" s="166">
        <v>6.4000000000000001E-2</v>
      </c>
      <c r="I355" s="166">
        <v>6.3200000000000006E-2</v>
      </c>
      <c r="J355" s="166">
        <v>6.4000000000000001E-2</v>
      </c>
      <c r="K355" s="256">
        <v>2030000</v>
      </c>
      <c r="L355" s="257">
        <v>100000</v>
      </c>
      <c r="M355" s="170">
        <f>IF(L355=0,0,K355/L355)</f>
        <v>20.3</v>
      </c>
    </row>
    <row r="356" spans="1:13" s="1" customFormat="1" ht="12.75" customHeight="1" outlineLevel="1" x14ac:dyDescent="0.25">
      <c r="A356" s="164"/>
      <c r="B356" s="164"/>
      <c r="C356" s="160"/>
      <c r="D356" s="172" t="s">
        <v>245</v>
      </c>
      <c r="E356" s="158">
        <v>45806</v>
      </c>
      <c r="F356" s="166" t="s">
        <v>128</v>
      </c>
      <c r="G356" s="166">
        <v>6.4500000000000002E-2</v>
      </c>
      <c r="H356" s="166">
        <v>6.5000000000000002E-2</v>
      </c>
      <c r="I356" s="178">
        <v>6.4500000000000002E-2</v>
      </c>
      <c r="J356" s="178">
        <v>6.4500000000000002E-2</v>
      </c>
      <c r="K356" s="256">
        <v>3248000</v>
      </c>
      <c r="L356" s="257">
        <v>100000</v>
      </c>
      <c r="M356" s="170">
        <f t="shared" ref="M356:M361" si="59">IF(L356=0,0,K356/L356)</f>
        <v>32.479999999999997</v>
      </c>
    </row>
    <row r="357" spans="1:13" s="1" customFormat="1" ht="12.75" customHeight="1" outlineLevel="1" x14ac:dyDescent="0.25">
      <c r="A357" s="164"/>
      <c r="B357" s="158"/>
      <c r="C357" s="160"/>
      <c r="D357" s="172" t="s">
        <v>150</v>
      </c>
      <c r="E357" s="158">
        <v>46218</v>
      </c>
      <c r="F357" s="166">
        <v>4.8750000000000002E-2</v>
      </c>
      <c r="G357" s="166">
        <v>6.54E-2</v>
      </c>
      <c r="H357" s="166">
        <v>6.6699999999999995E-2</v>
      </c>
      <c r="I357" s="175">
        <v>6.5627900000000003E-2</v>
      </c>
      <c r="J357" s="175">
        <v>6.5699999999999995E-2</v>
      </c>
      <c r="K357" s="256">
        <v>5844500</v>
      </c>
      <c r="L357" s="256">
        <v>1700000</v>
      </c>
      <c r="M357" s="170">
        <f t="shared" si="59"/>
        <v>3.4379411764705883</v>
      </c>
    </row>
    <row r="358" spans="1:13" s="1" customFormat="1" ht="12.75" customHeight="1" outlineLevel="1" x14ac:dyDescent="0.25">
      <c r="A358" s="156"/>
      <c r="B358" s="156"/>
      <c r="C358" s="156"/>
      <c r="D358" s="2" t="s">
        <v>151</v>
      </c>
      <c r="E358" s="158">
        <v>46949</v>
      </c>
      <c r="F358" s="177">
        <v>5.8749999999999997E-2</v>
      </c>
      <c r="G358" s="166">
        <v>6.5100000000000005E-2</v>
      </c>
      <c r="H358" s="166">
        <v>6.7000000000000004E-2</v>
      </c>
      <c r="I358" s="175">
        <v>6.5435900000000005E-2</v>
      </c>
      <c r="J358" s="175">
        <v>6.6100000000000006E-2</v>
      </c>
      <c r="K358" s="256">
        <v>4693500</v>
      </c>
      <c r="L358" s="256">
        <v>3650000</v>
      </c>
      <c r="M358" s="170">
        <f t="shared" si="59"/>
        <v>1.2858904109589042</v>
      </c>
    </row>
    <row r="359" spans="1:13" s="1" customFormat="1" ht="12.75" customHeight="1" outlineLevel="1" x14ac:dyDescent="0.25">
      <c r="A359" s="181"/>
      <c r="B359" s="156"/>
      <c r="C359" s="182"/>
      <c r="D359" s="172" t="s">
        <v>139</v>
      </c>
      <c r="E359" s="158">
        <v>47376</v>
      </c>
      <c r="F359" s="166">
        <v>6.6250000000000003E-2</v>
      </c>
      <c r="G359" s="166">
        <v>6.5199999999999994E-2</v>
      </c>
      <c r="H359" s="166">
        <v>6.7000000000000004E-2</v>
      </c>
      <c r="I359" s="175">
        <v>6.5218399999999996E-2</v>
      </c>
      <c r="J359" s="175">
        <v>6.5299999999999997E-2</v>
      </c>
      <c r="K359" s="256">
        <v>2937000</v>
      </c>
      <c r="L359" s="256">
        <v>850000</v>
      </c>
      <c r="M359" s="170">
        <f t="shared" si="59"/>
        <v>3.4552941176470586</v>
      </c>
    </row>
    <row r="360" spans="1:13" s="1" customFormat="1" ht="12.75" customHeight="1" outlineLevel="1" x14ac:dyDescent="0.25">
      <c r="A360" s="181"/>
      <c r="B360" s="156"/>
      <c r="C360" s="182"/>
      <c r="D360" s="172" t="s">
        <v>53</v>
      </c>
      <c r="E360" s="158">
        <v>50086</v>
      </c>
      <c r="F360" s="166">
        <v>6.0999999999999999E-2</v>
      </c>
      <c r="G360" s="166">
        <v>6.7500000000000004E-2</v>
      </c>
      <c r="H360" s="166">
        <v>6.9000000000000006E-2</v>
      </c>
      <c r="I360" s="175">
        <v>6.7848599999999995E-2</v>
      </c>
      <c r="J360" s="175">
        <v>6.7900000000000002E-2</v>
      </c>
      <c r="K360" s="256">
        <v>912500</v>
      </c>
      <c r="L360" s="256">
        <v>100000</v>
      </c>
      <c r="M360" s="170">
        <f t="shared" si="59"/>
        <v>9.125</v>
      </c>
    </row>
    <row r="361" spans="1:13" s="1" customFormat="1" ht="12.75" customHeight="1" outlineLevel="1" x14ac:dyDescent="0.25">
      <c r="A361" s="181"/>
      <c r="B361" s="156"/>
      <c r="C361" s="182"/>
      <c r="D361" s="172" t="s">
        <v>142</v>
      </c>
      <c r="E361" s="158">
        <v>54772</v>
      </c>
      <c r="F361" s="166">
        <v>6.8750000000000006E-2</v>
      </c>
      <c r="G361" s="166">
        <v>6.93E-2</v>
      </c>
      <c r="H361" s="166">
        <v>7.0599999999999996E-2</v>
      </c>
      <c r="I361" s="175">
        <v>6.9771299999999994E-2</v>
      </c>
      <c r="J361" s="175">
        <v>6.9900000000000004E-2</v>
      </c>
      <c r="K361" s="256">
        <v>4222000</v>
      </c>
      <c r="L361" s="256">
        <v>1500000</v>
      </c>
      <c r="M361" s="170">
        <f t="shared" si="59"/>
        <v>2.8146666666666667</v>
      </c>
    </row>
    <row r="362" spans="1:13" ht="10.5" x14ac:dyDescent="0.25">
      <c r="A362" s="293" t="s">
        <v>121</v>
      </c>
      <c r="B362" s="294"/>
      <c r="C362" s="294"/>
      <c r="D362" s="294"/>
      <c r="E362" s="294"/>
      <c r="F362" s="294"/>
      <c r="G362" s="294"/>
      <c r="H362" s="294"/>
      <c r="I362" s="294"/>
      <c r="J362" s="295"/>
      <c r="K362" s="255">
        <f>SUM(K355:K361)</f>
        <v>23887500</v>
      </c>
      <c r="L362" s="255">
        <f>SUM(L355:L361)</f>
        <v>8000000</v>
      </c>
      <c r="M362" s="165"/>
    </row>
    <row r="363" spans="1:13" ht="10.5" x14ac:dyDescent="0.25">
      <c r="A363" s="301" t="s">
        <v>246</v>
      </c>
      <c r="B363" s="302"/>
      <c r="C363" s="302"/>
      <c r="D363" s="302"/>
      <c r="E363" s="302"/>
      <c r="F363" s="302"/>
      <c r="G363" s="302"/>
      <c r="H363" s="302"/>
      <c r="I363" s="302"/>
      <c r="J363" s="303"/>
      <c r="K363" s="173">
        <f>K327+K336+K338+K346+K354+K362</f>
        <v>238211500</v>
      </c>
      <c r="L363" s="173">
        <f>L327+L336+L338+L346+L354+L362</f>
        <v>74600000</v>
      </c>
      <c r="M363" s="105"/>
    </row>
    <row r="364" spans="1:13" ht="10.5" x14ac:dyDescent="0.25">
      <c r="A364" s="301" t="s">
        <v>253</v>
      </c>
      <c r="B364" s="302"/>
      <c r="C364" s="302"/>
      <c r="D364" s="302"/>
      <c r="E364" s="302"/>
      <c r="F364" s="302"/>
      <c r="G364" s="302"/>
      <c r="H364" s="302"/>
      <c r="I364" s="302"/>
      <c r="J364" s="303"/>
      <c r="K364" s="173">
        <f>K319+K363</f>
        <v>1509144345</v>
      </c>
      <c r="L364" s="173">
        <f>L319+L363</f>
        <v>737025145</v>
      </c>
      <c r="M364" s="165"/>
    </row>
  </sheetData>
  <mergeCells count="71">
    <mergeCell ref="A327:J327"/>
    <mergeCell ref="A364:J364"/>
    <mergeCell ref="A317:J317"/>
    <mergeCell ref="A301:J301"/>
    <mergeCell ref="A309:J309"/>
    <mergeCell ref="A318:J318"/>
    <mergeCell ref="A319:J319"/>
    <mergeCell ref="A346:J346"/>
    <mergeCell ref="A338:J338"/>
    <mergeCell ref="A362:J362"/>
    <mergeCell ref="A354:J354"/>
    <mergeCell ref="A363:J363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275:J275"/>
    <mergeCell ref="A176:J176"/>
    <mergeCell ref="A180:J180"/>
    <mergeCell ref="A204:J204"/>
    <mergeCell ref="A236:J236"/>
    <mergeCell ref="A257:J257"/>
    <mergeCell ref="A219:J219"/>
    <mergeCell ref="A265:J265"/>
    <mergeCell ref="A177:J177"/>
    <mergeCell ref="A178:J178"/>
    <mergeCell ref="A196:J196"/>
    <mergeCell ref="A249:J249"/>
    <mergeCell ref="A273:J273"/>
    <mergeCell ref="A92:J92"/>
    <mergeCell ref="A100:J100"/>
    <mergeCell ref="A84:J84"/>
    <mergeCell ref="A293:J293"/>
    <mergeCell ref="A111:J111"/>
    <mergeCell ref="A108:J108"/>
    <mergeCell ref="A129:J129"/>
    <mergeCell ref="A120:J120"/>
    <mergeCell ref="A121:J121"/>
    <mergeCell ref="A119:J119"/>
    <mergeCell ref="A290:J290"/>
    <mergeCell ref="A274:J274"/>
    <mergeCell ref="A237:J237"/>
    <mergeCell ref="A158:J158"/>
    <mergeCell ref="A166:J166"/>
    <mergeCell ref="A174:J174"/>
    <mergeCell ref="A29:J29"/>
    <mergeCell ref="A30:A33"/>
    <mergeCell ref="B30:B33"/>
    <mergeCell ref="C30:C33"/>
    <mergeCell ref="A34:J34"/>
    <mergeCell ref="A282:J282"/>
    <mergeCell ref="A336:J336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2.xml><?xml version="1.0" encoding="utf-8"?>
<ds:datastoreItem xmlns:ds="http://schemas.openxmlformats.org/officeDocument/2006/customXml" ds:itemID="{B6B5D09F-9ADB-4BAB-A6BC-D8ED2D4D4C5F}"/>
</file>

<file path=customXml/itemProps3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2024-09-02T02:31:39Z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