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00B7B42B-3B4C-4F49-952F-8E94AE6C46E2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4" i="1" l="1"/>
  <c r="K384" i="1"/>
  <c r="L383" i="1"/>
  <c r="K383" i="1"/>
  <c r="L382" i="1"/>
  <c r="K382" i="1"/>
  <c r="M381" i="1"/>
  <c r="M380" i="1"/>
  <c r="M379" i="1"/>
  <c r="M378" i="1"/>
  <c r="M377" i="1"/>
  <c r="M376" i="1"/>
  <c r="M375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356" i="1" l="1"/>
  <c r="L338" i="1"/>
  <c r="M331" i="1"/>
  <c r="L336" i="1"/>
  <c r="M335" i="1"/>
  <c r="M334" i="1"/>
  <c r="M333" i="1"/>
  <c r="M332" i="1"/>
  <c r="M330" i="1"/>
  <c r="M329" i="1"/>
  <c r="M328" i="1"/>
  <c r="L327" i="1"/>
  <c r="L365" i="1" s="1"/>
  <c r="K327" i="1"/>
  <c r="K365" i="1" s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293" i="1" l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366" i="1" s="1"/>
  <c r="K75" i="1"/>
  <c r="K121" i="1" s="1"/>
  <c r="K155" i="1" s="1"/>
  <c r="L75" i="1"/>
  <c r="L121" i="1" s="1"/>
  <c r="L155" i="1" s="1"/>
  <c r="L178" i="1" s="1"/>
  <c r="L249" i="5"/>
  <c r="L238" i="1" l="1"/>
  <c r="L275" i="1" s="1"/>
  <c r="L319" i="1" s="1"/>
  <c r="L366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<sst xmlns="http://schemas.openxmlformats.org/spreadsheetml/2006/main" count="859" uniqueCount="260">
  <si>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</si>
  <si>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</si>
  <si>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</si>
  <si>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</si>
  <si>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</si>
  <si>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</si>
  <si>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</si>
  <si>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</si>
  <si>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</si>
  <si>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</si>
  <si>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</si>
  <si>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</si>
  <si>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</si>
  <si>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</si>
  <si>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</si>
  <si>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</si>
  <si>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</si>
  <si>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</si>
  <si>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</si>
  <si>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</si>
  <si>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</si>
  <si>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</si>
  <si>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</si>
  <si>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</si>
  <si>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</si>
  <si>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</si>
  <si>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</si>
  <si>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</si>
  <si>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</si>
  <si>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</si>
  <si>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</si>
  <si>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</si>
  <si>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</si>
  <si>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</si>
  <si>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</si>
  <si>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</si>
  <si>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</si>
  <si>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</si>
  <si>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</si>
  <si>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</si>
  <si>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</si>
  <si>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</si>
  <si>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</si>
  <si>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</si>
  <si>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</si>
  <si>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</si>
  <si>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</si>
  <si>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</si>
  <si>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</si>
  <si>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</si>
  <si>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</si>
  <si>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</si>
  <si>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</si>
  <si>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</si>
  <si>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</si>
  <si>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</si>
  <si>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</si>
  <si>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</si>
  <si>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</si>
  <si>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</si>
  <si>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</si>
  <si>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</si>
  <si>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</si>
  <si>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</si>
  <si>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</si>
  <si>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</si>
  <si>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</si>
  <si>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</si>
  <si>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</si>
  <si>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</si>
  <si>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</si>
  <si>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</si>
  <si>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</si>
  <si>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</si>
  <si>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</si>
  <si>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</si>
  <si>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</si>
  <si>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</si>
  <si>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</si>
  <si>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</si>
  <si>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</si>
  <si>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</si>
  <si>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</si>
  <si>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</si>
  <si>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</si>
  <si>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</si>
  <si>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</si>
  <si>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</si>
  <si>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</si>
  <si>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</si>
  <si>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</si>
  <si>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</si>
  <si>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</si>
  <si>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</si>
  <si>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</si>
  <si>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</si>
  <si>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</si>
  <si>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</si>
  <si>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</si>
  <si>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</si>
  <si>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</si>
  <si>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</si>
  <si>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</si>
  <si>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</si>
  <si>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</si>
  <si>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</si>
  <si>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</si>
  <si>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</si>
  <si>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</si>
  <si>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</si>
  <si>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</si>
  <si>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</si>
  <si>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</si>
  <si>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</si>
  <si>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</si>
  <si>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</si>
  <si>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</si>
  <si>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</si>
  <si>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</si>
  <si>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</si>
  <si>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</si>
  <si>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</si>
  <si>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</si>
  <si>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</si>
  <si>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</si>
  <si>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</si>
  <si>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</si>
  <si>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</si>
  <si>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</si>
  <si>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</si>
  <si>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</si>
  <si>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</si>
  <si>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</si>
  <si>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</si>
  <si>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</si>
  <si>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</si>
  <si>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</si>
  <si>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</si>
  <si>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</si>
  <si>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</si>
  <si>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</si>
  <si>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</si>
  <si>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</si>
  <si>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</si>
  <si>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</si>
  <si>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</si>
  <si>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</si>
  <si>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</si>
  <si>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</si>
  <si>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</si>
  <si>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</si>
  <si>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</si>
  <si>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</si>
  <si>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</si>
  <si>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</si>
  <si>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</si>
  <si>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</si>
  <si>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</si>
  <si>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</si>
  <si>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</si>
  <si>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</si>
  <si>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</si>
  <si>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</si>
  <si>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</si>
  <si>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</si>
  <si>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</si>
  <si>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</si>
  <si>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</si>
  <si>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</si>
  <si>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</si>
  <si>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</si>
  <si>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</si>
  <si>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</si>
  <si>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</si>
  <si>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</si>
  <si>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</si>
  <si>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</si>
  <si>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</si>
  <si>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</si>
  <si>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</si>
  <si>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</si>
  <si>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</si>
  <si>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</si>
  <si>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</si>
  <si>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</si>
  <si>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</si>
  <si>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</si>
  <si>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</si>
  <si>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</si>
  <si>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</si>
  <si>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</si>
  <si>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</si>
  <si>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</si>
  <si>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</si>
  <si>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</si>
  <si>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</si>
  <si>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</si>
  <si>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</si>
  <si>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</si>
  <si>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</si>
  <si>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</si>
  <si>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</si>
  <si>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</si>
  <si>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</si>
  <si>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</si>
  <si>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</si>
  <si>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</si>
  <si>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</si>
  <si>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</si>
  <si>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</si>
  <si>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</si>
  <si>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</si>
  <si>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</si>
  <si>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</si>
  <si>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</si>
  <si>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</si>
  <si>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</si>
  <si>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</si>
  <si>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</si>
  <si>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</si>
  <si>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</si>
  <si>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</si>
  <si>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</si>
  <si>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</si>
  <si>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</si>
  <si>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</si>
  <si>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</si>
  <si>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</si>
  <si>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</si>
  <si>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</si>
  <si>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</si>
  <si>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</si>
  <si>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</si>
  <si>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</si>
  <si>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</si>
  <si>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</si>
  <si>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</si>
  <si>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</si>
  <si>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</si>
  <si>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</si>
  <si>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</si>
  <si>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</si>
  <si>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</si>
  <si>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</si>
  <si>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</si>
  <si>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</si>
  <si>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</si>
  <si>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</si>
  <si>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</si>
  <si>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</si>
  <si>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</si>
  <si>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</si>
  <si>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</si>
  <si>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</si>
  <si>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</si>
  <si>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</si>
  <si>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</si>
  <si>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</si>
  <si>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</si>
  <si>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G r a n d   T o t a l   s . d .  T a n g g a l   1 2   b u l a n   S e p t e m b e r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</si>
</sst>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31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29" borderId="52" xfId="0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95">
        <v>41016</v>
      </c>
      <c r="B78" s="297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96"/>
      <c r="B79" s="298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96"/>
      <c r="B80" s="298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96"/>
      <c r="B81" s="298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99" t="s">
        <v>73</v>
      </c>
      <c r="O250" s="300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84"/>
  <sheetViews>
    <sheetView showGridLines="0" tabSelected="1" zoomScale="80" zoomScaleNormal="80" zoomScaleSheetLayoutView="115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P370" sqref="P370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11" t="s">
        <v>129</v>
      </c>
      <c r="M2" s="311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308" t="s">
        <v>121</v>
      </c>
      <c r="B11" s="309"/>
      <c r="C11" s="309"/>
      <c r="D11" s="309"/>
      <c r="E11" s="309"/>
      <c r="F11" s="309"/>
      <c r="G11" s="309"/>
      <c r="H11" s="309"/>
      <c r="I11" s="309"/>
      <c r="J11" s="310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301" t="s">
        <v>121</v>
      </c>
      <c r="B19" s="302"/>
      <c r="C19" s="303"/>
      <c r="D19" s="303"/>
      <c r="E19" s="303"/>
      <c r="F19" s="303"/>
      <c r="G19" s="303"/>
      <c r="H19" s="303"/>
      <c r="I19" s="303"/>
      <c r="J19" s="304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308" t="s">
        <v>121</v>
      </c>
      <c r="B26" s="309"/>
      <c r="C26" s="309"/>
      <c r="D26" s="309"/>
      <c r="E26" s="309"/>
      <c r="F26" s="309"/>
      <c r="G26" s="309"/>
      <c r="H26" s="309"/>
      <c r="I26" s="309"/>
      <c r="J26" s="310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12">
        <v>45280</v>
      </c>
      <c r="B27" s="312">
        <v>45287</v>
      </c>
      <c r="C27" s="314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13"/>
      <c r="B28" s="313"/>
      <c r="C28" s="315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16" t="s">
        <v>121</v>
      </c>
      <c r="B29" s="317"/>
      <c r="C29" s="317"/>
      <c r="D29" s="317"/>
      <c r="E29" s="317"/>
      <c r="F29" s="317"/>
      <c r="G29" s="317"/>
      <c r="H29" s="317"/>
      <c r="I29" s="317"/>
      <c r="J29" s="318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19">
        <v>45282</v>
      </c>
      <c r="B30" s="319">
        <v>45288</v>
      </c>
      <c r="C30" s="314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20"/>
      <c r="B31" s="320"/>
      <c r="C31" s="322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20"/>
      <c r="B32" s="320"/>
      <c r="C32" s="322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21"/>
      <c r="B33" s="321"/>
      <c r="C33" s="315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16" t="s">
        <v>121</v>
      </c>
      <c r="B34" s="317"/>
      <c r="C34" s="317"/>
      <c r="D34" s="317"/>
      <c r="E34" s="317"/>
      <c r="F34" s="317"/>
      <c r="G34" s="317"/>
      <c r="H34" s="317"/>
      <c r="I34" s="317"/>
      <c r="J34" s="318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301" t="s">
        <v>121</v>
      </c>
      <c r="B42" s="302"/>
      <c r="C42" s="303"/>
      <c r="D42" s="303"/>
      <c r="E42" s="303"/>
      <c r="F42" s="303"/>
      <c r="G42" s="303"/>
      <c r="H42" s="303"/>
      <c r="I42" s="303"/>
      <c r="J42" s="304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301" t="s">
        <v>121</v>
      </c>
      <c r="B49" s="303"/>
      <c r="C49" s="303"/>
      <c r="D49" s="303"/>
      <c r="E49" s="303"/>
      <c r="F49" s="303"/>
      <c r="G49" s="303"/>
      <c r="H49" s="303"/>
      <c r="I49" s="303"/>
      <c r="J49" s="304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308" t="s">
        <v>121</v>
      </c>
      <c r="B57" s="309"/>
      <c r="C57" s="309"/>
      <c r="D57" s="309"/>
      <c r="E57" s="309"/>
      <c r="F57" s="309"/>
      <c r="G57" s="309"/>
      <c r="H57" s="309"/>
      <c r="I57" s="309"/>
      <c r="J57" s="310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301" t="s">
        <v>121</v>
      </c>
      <c r="B65" s="302"/>
      <c r="C65" s="303"/>
      <c r="D65" s="303"/>
      <c r="E65" s="303"/>
      <c r="F65" s="303"/>
      <c r="G65" s="303"/>
      <c r="H65" s="303"/>
      <c r="I65" s="303"/>
      <c r="J65" s="304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308" t="s">
        <v>121</v>
      </c>
      <c r="B73" s="309"/>
      <c r="C73" s="309"/>
      <c r="D73" s="309"/>
      <c r="E73" s="309"/>
      <c r="F73" s="309"/>
      <c r="G73" s="309"/>
      <c r="H73" s="309"/>
      <c r="I73" s="309"/>
      <c r="J73" s="310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305" t="s">
        <v>143</v>
      </c>
      <c r="B74" s="306"/>
      <c r="C74" s="306"/>
      <c r="D74" s="306"/>
      <c r="E74" s="306"/>
      <c r="F74" s="306"/>
      <c r="G74" s="306"/>
      <c r="H74" s="306"/>
      <c r="I74" s="306"/>
      <c r="J74" s="307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305" t="s">
        <v>161</v>
      </c>
      <c r="B75" s="306"/>
      <c r="C75" s="306"/>
      <c r="D75" s="306"/>
      <c r="E75" s="306"/>
      <c r="F75" s="306"/>
      <c r="G75" s="306"/>
      <c r="H75" s="306"/>
      <c r="I75" s="306"/>
      <c r="J75" s="307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301" t="s">
        <v>121</v>
      </c>
      <c r="B84" s="302"/>
      <c r="C84" s="303"/>
      <c r="D84" s="303"/>
      <c r="E84" s="303"/>
      <c r="F84" s="303"/>
      <c r="G84" s="303"/>
      <c r="H84" s="303"/>
      <c r="I84" s="303"/>
      <c r="J84" s="304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308" t="s">
        <v>121</v>
      </c>
      <c r="B92" s="309"/>
      <c r="C92" s="309"/>
      <c r="D92" s="309"/>
      <c r="E92" s="309"/>
      <c r="F92" s="309"/>
      <c r="G92" s="309"/>
      <c r="H92" s="309"/>
      <c r="I92" s="309"/>
      <c r="J92" s="310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301" t="s">
        <v>121</v>
      </c>
      <c r="B100" s="302"/>
      <c r="C100" s="303"/>
      <c r="D100" s="303"/>
      <c r="E100" s="303"/>
      <c r="F100" s="303"/>
      <c r="G100" s="303"/>
      <c r="H100" s="303"/>
      <c r="I100" s="303"/>
      <c r="J100" s="304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308" t="s">
        <v>121</v>
      </c>
      <c r="B108" s="309"/>
      <c r="C108" s="309"/>
      <c r="D108" s="309"/>
      <c r="E108" s="309"/>
      <c r="F108" s="309"/>
      <c r="G108" s="309"/>
      <c r="H108" s="309"/>
      <c r="I108" s="309"/>
      <c r="J108" s="310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23" t="s">
        <v>121</v>
      </c>
      <c r="B111" s="302"/>
      <c r="C111" s="302"/>
      <c r="D111" s="302"/>
      <c r="E111" s="302"/>
      <c r="F111" s="302"/>
      <c r="G111" s="302"/>
      <c r="H111" s="302"/>
      <c r="I111" s="302"/>
      <c r="J111" s="324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301" t="s">
        <v>121</v>
      </c>
      <c r="B119" s="302"/>
      <c r="C119" s="303"/>
      <c r="D119" s="303"/>
      <c r="E119" s="303"/>
      <c r="F119" s="303"/>
      <c r="G119" s="303"/>
      <c r="H119" s="303"/>
      <c r="I119" s="303"/>
      <c r="J119" s="304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05" t="s">
        <v>164</v>
      </c>
      <c r="B120" s="306"/>
      <c r="C120" s="306"/>
      <c r="D120" s="306"/>
      <c r="E120" s="306"/>
      <c r="F120" s="306"/>
      <c r="G120" s="306"/>
      <c r="H120" s="306"/>
      <c r="I120" s="306"/>
      <c r="J120" s="307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5">
      <c r="A121" s="305" t="s">
        <v>182</v>
      </c>
      <c r="B121" s="306"/>
      <c r="C121" s="306"/>
      <c r="D121" s="306"/>
      <c r="E121" s="306"/>
      <c r="F121" s="306"/>
      <c r="G121" s="306"/>
      <c r="H121" s="306"/>
      <c r="I121" s="306"/>
      <c r="J121" s="307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308" t="s">
        <v>121</v>
      </c>
      <c r="B129" s="309"/>
      <c r="C129" s="309"/>
      <c r="D129" s="309"/>
      <c r="E129" s="309"/>
      <c r="F129" s="309"/>
      <c r="G129" s="309"/>
      <c r="H129" s="309"/>
      <c r="I129" s="309"/>
      <c r="J129" s="310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301" t="s">
        <v>121</v>
      </c>
      <c r="B137" s="302"/>
      <c r="C137" s="303"/>
      <c r="D137" s="303"/>
      <c r="E137" s="303"/>
      <c r="F137" s="303"/>
      <c r="G137" s="303"/>
      <c r="H137" s="303"/>
      <c r="I137" s="303"/>
      <c r="J137" s="304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308" t="s">
        <v>121</v>
      </c>
      <c r="B145" s="309"/>
      <c r="C145" s="309"/>
      <c r="D145" s="309"/>
      <c r="E145" s="309"/>
      <c r="F145" s="309"/>
      <c r="G145" s="309"/>
      <c r="H145" s="309"/>
      <c r="I145" s="309"/>
      <c r="J145" s="310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301" t="s">
        <v>121</v>
      </c>
      <c r="B153" s="302"/>
      <c r="C153" s="303"/>
      <c r="D153" s="303"/>
      <c r="E153" s="303"/>
      <c r="F153" s="303"/>
      <c r="G153" s="303"/>
      <c r="H153" s="303"/>
      <c r="I153" s="303"/>
      <c r="J153" s="304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305" t="s">
        <v>188</v>
      </c>
      <c r="B154" s="306"/>
      <c r="C154" s="306"/>
      <c r="D154" s="306"/>
      <c r="E154" s="306"/>
      <c r="F154" s="306"/>
      <c r="G154" s="306"/>
      <c r="H154" s="306"/>
      <c r="I154" s="306"/>
      <c r="J154" s="307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305" t="s">
        <v>191</v>
      </c>
      <c r="B155" s="306"/>
      <c r="C155" s="306"/>
      <c r="D155" s="306"/>
      <c r="E155" s="306"/>
      <c r="F155" s="306"/>
      <c r="G155" s="306"/>
      <c r="H155" s="306"/>
      <c r="I155" s="306"/>
      <c r="J155" s="307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308" t="s">
        <v>121</v>
      </c>
      <c r="B158" s="328"/>
      <c r="C158" s="309"/>
      <c r="D158" s="309"/>
      <c r="E158" s="309"/>
      <c r="F158" s="309"/>
      <c r="G158" s="309"/>
      <c r="H158" s="309"/>
      <c r="I158" s="309"/>
      <c r="J158" s="310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308" t="s">
        <v>121</v>
      </c>
      <c r="B166" s="309"/>
      <c r="C166" s="309"/>
      <c r="D166" s="309"/>
      <c r="E166" s="309"/>
      <c r="F166" s="309"/>
      <c r="G166" s="309"/>
      <c r="H166" s="309"/>
      <c r="I166" s="309"/>
      <c r="J166" s="310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308" t="s">
        <v>121</v>
      </c>
      <c r="B174" s="328"/>
      <c r="C174" s="309"/>
      <c r="D174" s="309"/>
      <c r="E174" s="309"/>
      <c r="F174" s="309"/>
      <c r="G174" s="309"/>
      <c r="H174" s="309"/>
      <c r="I174" s="309"/>
      <c r="J174" s="310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ht="10.5" x14ac:dyDescent="0.25">
      <c r="A176" s="329" t="s">
        <v>121</v>
      </c>
      <c r="B176" s="328"/>
      <c r="C176" s="309"/>
      <c r="D176" s="309"/>
      <c r="E176" s="309"/>
      <c r="F176" s="309"/>
      <c r="G176" s="309"/>
      <c r="H176" s="309"/>
      <c r="I176" s="309"/>
      <c r="J176" s="310"/>
      <c r="K176" s="176">
        <f>K175</f>
        <v>150000</v>
      </c>
      <c r="L176" s="176">
        <f>L175</f>
        <v>150000</v>
      </c>
      <c r="M176" s="272"/>
    </row>
    <row r="177" spans="1:13" ht="10.5" x14ac:dyDescent="0.25">
      <c r="A177" s="305" t="s">
        <v>198</v>
      </c>
      <c r="B177" s="306"/>
      <c r="C177" s="306"/>
      <c r="D177" s="306"/>
      <c r="E177" s="306"/>
      <c r="F177" s="306"/>
      <c r="G177" s="306"/>
      <c r="H177" s="306"/>
      <c r="I177" s="306"/>
      <c r="J177" s="307"/>
      <c r="K177" s="173">
        <f>K158+K166+K174+K176</f>
        <v>45738450</v>
      </c>
      <c r="L177" s="173">
        <f>L158+L166+L174+L176</f>
        <v>32509250</v>
      </c>
      <c r="M177" s="165"/>
    </row>
    <row r="178" spans="1:13" ht="10.5" x14ac:dyDescent="0.25">
      <c r="A178" s="305" t="s">
        <v>199</v>
      </c>
      <c r="B178" s="306"/>
      <c r="C178" s="306"/>
      <c r="D178" s="306"/>
      <c r="E178" s="306"/>
      <c r="F178" s="306"/>
      <c r="G178" s="306"/>
      <c r="H178" s="306"/>
      <c r="I178" s="306"/>
      <c r="J178" s="307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ht="10.5" x14ac:dyDescent="0.25">
      <c r="A180" s="329" t="s">
        <v>121</v>
      </c>
      <c r="B180" s="328"/>
      <c r="C180" s="309"/>
      <c r="D180" s="309"/>
      <c r="E180" s="309"/>
      <c r="F180" s="309"/>
      <c r="G180" s="309"/>
      <c r="H180" s="309"/>
      <c r="I180" s="309"/>
      <c r="J180" s="310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5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5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5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5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5">
      <c r="A188" s="301" t="s">
        <v>121</v>
      </c>
      <c r="B188" s="302"/>
      <c r="C188" s="303"/>
      <c r="D188" s="303"/>
      <c r="E188" s="303"/>
      <c r="F188" s="303"/>
      <c r="G188" s="303"/>
      <c r="H188" s="303"/>
      <c r="I188" s="303"/>
      <c r="J188" s="304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5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5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5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5" customHeight="1" outlineLevel="1" x14ac:dyDescent="0.25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5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5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5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5">
      <c r="A196" s="308" t="s">
        <v>121</v>
      </c>
      <c r="B196" s="309"/>
      <c r="C196" s="309"/>
      <c r="D196" s="309"/>
      <c r="E196" s="309"/>
      <c r="F196" s="309"/>
      <c r="G196" s="309"/>
      <c r="H196" s="309"/>
      <c r="I196" s="309"/>
      <c r="J196" s="310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5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5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5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5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5">
      <c r="A204" s="301" t="s">
        <v>121</v>
      </c>
      <c r="B204" s="302"/>
      <c r="C204" s="303"/>
      <c r="D204" s="303"/>
      <c r="E204" s="303"/>
      <c r="F204" s="303"/>
      <c r="G204" s="303"/>
      <c r="H204" s="303"/>
      <c r="I204" s="303"/>
      <c r="J204" s="304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5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5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5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5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5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5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5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5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5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5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5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5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5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5">
      <c r="A219" s="301" t="s">
        <v>121</v>
      </c>
      <c r="B219" s="330"/>
      <c r="C219" s="303"/>
      <c r="D219" s="303"/>
      <c r="E219" s="303"/>
      <c r="F219" s="303"/>
      <c r="G219" s="303"/>
      <c r="H219" s="303"/>
      <c r="I219" s="303"/>
      <c r="J219" s="304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5">
      <c r="A220" s="164">
        <v>45432</v>
      </c>
      <c r="B220" s="164">
        <v>45404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5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5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5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5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5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5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5">
      <c r="A227" s="308" t="s">
        <v>121</v>
      </c>
      <c r="B227" s="309"/>
      <c r="C227" s="309"/>
      <c r="D227" s="309"/>
      <c r="E227" s="309"/>
      <c r="F227" s="309"/>
      <c r="G227" s="309"/>
      <c r="H227" s="309"/>
      <c r="I227" s="309"/>
      <c r="J227" s="310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5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5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5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5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5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5">
      <c r="A236" s="301" t="s">
        <v>121</v>
      </c>
      <c r="B236" s="302"/>
      <c r="C236" s="303"/>
      <c r="D236" s="303"/>
      <c r="E236" s="303"/>
      <c r="F236" s="303"/>
      <c r="G236" s="303"/>
      <c r="H236" s="303"/>
      <c r="I236" s="303"/>
      <c r="J236" s="304"/>
      <c r="K236" s="190">
        <f>SUM(K228:K235)</f>
        <v>47114700</v>
      </c>
      <c r="L236" s="190">
        <f>SUM(L228:L235)</f>
        <v>22000000</v>
      </c>
      <c r="M236" s="193"/>
    </row>
    <row r="237" spans="1:13" ht="10.5" x14ac:dyDescent="0.25">
      <c r="A237" s="305" t="s">
        <v>202</v>
      </c>
      <c r="B237" s="306"/>
      <c r="C237" s="306"/>
      <c r="D237" s="306"/>
      <c r="E237" s="306"/>
      <c r="F237" s="306"/>
      <c r="G237" s="306"/>
      <c r="H237" s="306"/>
      <c r="I237" s="306"/>
      <c r="J237" s="307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ht="10.5" x14ac:dyDescent="0.25">
      <c r="A238" s="305" t="s">
        <v>207</v>
      </c>
      <c r="B238" s="306"/>
      <c r="C238" s="306"/>
      <c r="D238" s="306"/>
      <c r="E238" s="306"/>
      <c r="F238" s="306"/>
      <c r="G238" s="306"/>
      <c r="H238" s="306"/>
      <c r="I238" s="306"/>
      <c r="J238" s="307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ht="10.5" x14ac:dyDescent="0.25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ht="10.5" x14ac:dyDescent="0.25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ht="10.5" x14ac:dyDescent="0.25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ht="10.5" x14ac:dyDescent="0.25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ht="10.5" x14ac:dyDescent="0.25">
      <c r="A246" s="308" t="s">
        <v>121</v>
      </c>
      <c r="B246" s="309"/>
      <c r="C246" s="309"/>
      <c r="D246" s="309"/>
      <c r="E246" s="309"/>
      <c r="F246" s="309"/>
      <c r="G246" s="309"/>
      <c r="H246" s="309"/>
      <c r="I246" s="309"/>
      <c r="J246" s="310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ht="10.5" x14ac:dyDescent="0.25">
      <c r="A249" s="308" t="s">
        <v>121</v>
      </c>
      <c r="B249" s="328"/>
      <c r="C249" s="309"/>
      <c r="D249" s="309"/>
      <c r="E249" s="309"/>
      <c r="F249" s="309"/>
      <c r="G249" s="309"/>
      <c r="H249" s="309"/>
      <c r="I249" s="309"/>
      <c r="J249" s="310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5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5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5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5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5">
      <c r="A257" s="301" t="s">
        <v>121</v>
      </c>
      <c r="B257" s="302"/>
      <c r="C257" s="303"/>
      <c r="D257" s="303"/>
      <c r="E257" s="303"/>
      <c r="F257" s="303"/>
      <c r="G257" s="303"/>
      <c r="H257" s="303"/>
      <c r="I257" s="303"/>
      <c r="J257" s="304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5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5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5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5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5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5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5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5">
      <c r="A265" s="308" t="s">
        <v>121</v>
      </c>
      <c r="B265" s="309"/>
      <c r="C265" s="309"/>
      <c r="D265" s="309"/>
      <c r="E265" s="309"/>
      <c r="F265" s="309"/>
      <c r="G265" s="309"/>
      <c r="H265" s="309"/>
      <c r="I265" s="309"/>
      <c r="J265" s="310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5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5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5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5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5">
      <c r="A273" s="301" t="s">
        <v>121</v>
      </c>
      <c r="B273" s="302"/>
      <c r="C273" s="303"/>
      <c r="D273" s="303"/>
      <c r="E273" s="303"/>
      <c r="F273" s="303"/>
      <c r="G273" s="303"/>
      <c r="H273" s="303"/>
      <c r="I273" s="303"/>
      <c r="J273" s="304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5">
      <c r="A274" s="325" t="s">
        <v>208</v>
      </c>
      <c r="B274" s="326"/>
      <c r="C274" s="326"/>
      <c r="D274" s="326"/>
      <c r="E274" s="326"/>
      <c r="F274" s="326"/>
      <c r="G274" s="326"/>
      <c r="H274" s="326"/>
      <c r="I274" s="326"/>
      <c r="J274" s="327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5">
      <c r="A275" s="325" t="s">
        <v>229</v>
      </c>
      <c r="B275" s="326"/>
      <c r="C275" s="326"/>
      <c r="D275" s="326"/>
      <c r="E275" s="326"/>
      <c r="F275" s="326"/>
      <c r="G275" s="326"/>
      <c r="H275" s="326"/>
      <c r="I275" s="326"/>
      <c r="J275" s="327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5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5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5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5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5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5">
      <c r="A282" s="308" t="s">
        <v>121</v>
      </c>
      <c r="B282" s="309"/>
      <c r="C282" s="309"/>
      <c r="D282" s="309"/>
      <c r="E282" s="309"/>
      <c r="F282" s="309"/>
      <c r="G282" s="309"/>
      <c r="H282" s="309"/>
      <c r="I282" s="309"/>
      <c r="J282" s="310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5">
      <c r="A283" s="164">
        <v>45475</v>
      </c>
      <c r="B283" s="164">
        <v>45477</v>
      </c>
      <c r="C283" s="160" t="s">
        <v>136</v>
      </c>
      <c r="D283" s="172" t="s">
        <v>187</v>
      </c>
      <c r="E283" s="158">
        <v>45628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5">
      <c r="A284" s="164"/>
      <c r="B284" s="164"/>
      <c r="C284" s="160"/>
      <c r="D284" s="172" t="s">
        <v>209</v>
      </c>
      <c r="E284" s="158">
        <v>45719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5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5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5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5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5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5">
      <c r="A290" s="308" t="s">
        <v>121</v>
      </c>
      <c r="B290" s="309"/>
      <c r="C290" s="309"/>
      <c r="D290" s="309"/>
      <c r="E290" s="309"/>
      <c r="F290" s="309"/>
      <c r="G290" s="309"/>
      <c r="H290" s="309"/>
      <c r="I290" s="309"/>
      <c r="J290" s="310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5">
      <c r="A293" s="323" t="s">
        <v>121</v>
      </c>
      <c r="B293" s="302"/>
      <c r="C293" s="302"/>
      <c r="D293" s="302"/>
      <c r="E293" s="302"/>
      <c r="F293" s="302"/>
      <c r="G293" s="302"/>
      <c r="H293" s="302"/>
      <c r="I293" s="302"/>
      <c r="J293" s="324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5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5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5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5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5">
      <c r="A301" s="301" t="s">
        <v>121</v>
      </c>
      <c r="B301" s="302"/>
      <c r="C301" s="303"/>
      <c r="D301" s="303"/>
      <c r="E301" s="303"/>
      <c r="F301" s="303"/>
      <c r="G301" s="303"/>
      <c r="H301" s="303"/>
      <c r="I301" s="303"/>
      <c r="J301" s="304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ht="10.5" x14ac:dyDescent="0.25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ht="10.5" x14ac:dyDescent="0.25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ht="10.5" x14ac:dyDescent="0.25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ht="10.5" x14ac:dyDescent="0.25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ht="10.5" x14ac:dyDescent="0.25">
      <c r="A309" s="308" t="s">
        <v>121</v>
      </c>
      <c r="B309" s="309"/>
      <c r="C309" s="309"/>
      <c r="D309" s="309"/>
      <c r="E309" s="309"/>
      <c r="F309" s="309"/>
      <c r="G309" s="309"/>
      <c r="H309" s="309"/>
      <c r="I309" s="309"/>
      <c r="J309" s="310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5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5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5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5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5">
      <c r="A317" s="301" t="s">
        <v>121</v>
      </c>
      <c r="B317" s="302"/>
      <c r="C317" s="303"/>
      <c r="D317" s="303"/>
      <c r="E317" s="303"/>
      <c r="F317" s="303"/>
      <c r="G317" s="303"/>
      <c r="H317" s="303"/>
      <c r="I317" s="303"/>
      <c r="J317" s="304"/>
      <c r="K317" s="190">
        <f>SUM(K310:K316)</f>
        <v>57190200</v>
      </c>
      <c r="L317" s="190">
        <f>SUM(L310:L316)</f>
        <v>22000000</v>
      </c>
      <c r="M317" s="193"/>
    </row>
    <row r="318" spans="1:13" ht="10.5" x14ac:dyDescent="0.25">
      <c r="A318" s="305" t="s">
        <v>235</v>
      </c>
      <c r="B318" s="306"/>
      <c r="C318" s="306"/>
      <c r="D318" s="306"/>
      <c r="E318" s="306"/>
      <c r="F318" s="306"/>
      <c r="G318" s="306"/>
      <c r="H318" s="306"/>
      <c r="I318" s="306"/>
      <c r="J318" s="307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ht="10.5" x14ac:dyDescent="0.25">
      <c r="A319" s="305" t="s">
        <v>243</v>
      </c>
      <c r="B319" s="306"/>
      <c r="C319" s="306"/>
      <c r="D319" s="306"/>
      <c r="E319" s="306"/>
      <c r="F319" s="306"/>
      <c r="G319" s="306"/>
      <c r="H319" s="306"/>
      <c r="I319" s="306"/>
      <c r="J319" s="307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ht="10.5" x14ac:dyDescent="0.25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ht="10.5" x14ac:dyDescent="0.25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ht="10.5" x14ac:dyDescent="0.25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ht="10.5" x14ac:dyDescent="0.25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ht="10.5" x14ac:dyDescent="0.25">
      <c r="A327" s="308" t="s">
        <v>121</v>
      </c>
      <c r="B327" s="309"/>
      <c r="C327" s="309"/>
      <c r="D327" s="309"/>
      <c r="E327" s="309"/>
      <c r="F327" s="309"/>
      <c r="G327" s="309"/>
      <c r="H327" s="309"/>
      <c r="I327" s="309"/>
      <c r="J327" s="310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5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5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5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5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5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5">
      <c r="A336" s="301" t="s">
        <v>121</v>
      </c>
      <c r="B336" s="302"/>
      <c r="C336" s="303"/>
      <c r="D336" s="303"/>
      <c r="E336" s="303"/>
      <c r="F336" s="303"/>
      <c r="G336" s="303"/>
      <c r="H336" s="303"/>
      <c r="I336" s="303"/>
      <c r="J336" s="304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ht="10.5" x14ac:dyDescent="0.25">
      <c r="A338" s="308" t="s">
        <v>121</v>
      </c>
      <c r="B338" s="309"/>
      <c r="C338" s="309"/>
      <c r="D338" s="309"/>
      <c r="E338" s="309"/>
      <c r="F338" s="309"/>
      <c r="G338" s="309"/>
      <c r="H338" s="309"/>
      <c r="I338" s="309"/>
      <c r="J338" s="310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ht="10.5" x14ac:dyDescent="0.25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ht="10.5" x14ac:dyDescent="0.25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ht="10.5" x14ac:dyDescent="0.25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ht="10.5" x14ac:dyDescent="0.25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ht="10.5" x14ac:dyDescent="0.25">
      <c r="A346" s="308" t="s">
        <v>121</v>
      </c>
      <c r="B346" s="309"/>
      <c r="C346" s="309"/>
      <c r="D346" s="309"/>
      <c r="E346" s="309"/>
      <c r="F346" s="309"/>
      <c r="G346" s="309"/>
      <c r="H346" s="309"/>
      <c r="I346" s="309"/>
      <c r="J346" s="310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5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5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5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5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5">
      <c r="A354" s="301" t="s">
        <v>121</v>
      </c>
      <c r="B354" s="302"/>
      <c r="C354" s="303"/>
      <c r="D354" s="303"/>
      <c r="E354" s="303"/>
      <c r="F354" s="303"/>
      <c r="G354" s="303"/>
      <c r="H354" s="303"/>
      <c r="I354" s="303"/>
      <c r="J354" s="304"/>
      <c r="K354" s="190">
        <f>SUM(K347:K353)</f>
        <v>104074400</v>
      </c>
      <c r="L354" s="190">
        <f>SUM(L347:L353)</f>
        <v>27000000</v>
      </c>
      <c r="M354" s="193"/>
    </row>
    <row r="355" spans="1:13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3" ht="10.5" x14ac:dyDescent="0.25">
      <c r="A356" s="301" t="s">
        <v>121</v>
      </c>
      <c r="B356" s="303"/>
      <c r="C356" s="303"/>
      <c r="D356" s="303"/>
      <c r="E356" s="303"/>
      <c r="F356" s="303"/>
      <c r="G356" s="303"/>
      <c r="H356" s="303"/>
      <c r="I356" s="303"/>
      <c r="J356" s="304"/>
      <c r="K356" s="275">
        <f>K355</f>
        <v>3000000</v>
      </c>
      <c r="L356" s="275">
        <f>L355</f>
        <v>3000000</v>
      </c>
      <c r="M356" s="213"/>
    </row>
    <row r="357" spans="1:13" s="1" customFormat="1" ht="12.75" customHeight="1" outlineLevel="1" x14ac:dyDescent="0.25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3" s="1" customFormat="1" ht="12.75" customHeight="1" outlineLevel="1" x14ac:dyDescent="0.25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3" s="1" customFormat="1" ht="12.75" customHeight="1" outlineLevel="1" x14ac:dyDescent="0.25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3" s="1" customFormat="1" ht="12.75" customHeight="1" outlineLevel="1" x14ac:dyDescent="0.25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3" s="1" customFormat="1" ht="12.75" customHeight="1" outlineLevel="1" x14ac:dyDescent="0.25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3" s="1" customFormat="1" ht="12.75" customHeight="1" outlineLevel="1" x14ac:dyDescent="0.25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3" s="1" customFormat="1" ht="12.75" customHeight="1" outlineLevel="1" x14ac:dyDescent="0.25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3" ht="10.5" x14ac:dyDescent="0.25">
      <c r="A364" s="308" t="s">
        <v>121</v>
      </c>
      <c r="B364" s="309"/>
      <c r="C364" s="309"/>
      <c r="D364" s="309"/>
      <c r="E364" s="309"/>
      <c r="F364" s="309"/>
      <c r="G364" s="309"/>
      <c r="H364" s="309"/>
      <c r="I364" s="309"/>
      <c r="J364" s="310"/>
      <c r="K364" s="255">
        <f>SUM(K357:K363)</f>
        <v>23887500</v>
      </c>
      <c r="L364" s="255">
        <f>SUM(L357:L363)</f>
        <v>8000000</v>
      </c>
      <c r="M364" s="165"/>
    </row>
    <row r="365" spans="1:13" ht="10.5" x14ac:dyDescent="0.25">
      <c r="A365" s="305" t="s">
        <v>246</v>
      </c>
      <c r="B365" s="306"/>
      <c r="C365" s="306"/>
      <c r="D365" s="306"/>
      <c r="E365" s="306"/>
      <c r="F365" s="306"/>
      <c r="G365" s="306"/>
      <c r="H365" s="306"/>
      <c r="I365" s="306"/>
      <c r="J365" s="307"/>
      <c r="K365" s="173">
        <f>K327+K336+K338+K346+K354+K364+K356</f>
        <v>241211500</v>
      </c>
      <c r="L365" s="173">
        <f>L327+L336+L338+L346+L354+L364+L356</f>
        <v>77600000</v>
      </c>
      <c r="M365" s="105"/>
    </row>
    <row r="366" spans="1:13" ht="10.5" x14ac:dyDescent="0.25">
      <c r="A366" s="305" t="s">
        <v>253</v>
      </c>
      <c r="B366" s="306"/>
      <c r="C366" s="306"/>
      <c r="D366" s="306"/>
      <c r="E366" s="306"/>
      <c r="F366" s="306"/>
      <c r="G366" s="306"/>
      <c r="H366" s="306"/>
      <c r="I366" s="306"/>
      <c r="J366" s="307"/>
      <c r="K366" s="173">
        <f>K319+K365</f>
        <v>1512144345</v>
      </c>
      <c r="L366" s="173">
        <f>L319+L365</f>
        <v>740025145</v>
      </c>
      <c r="M366" s="165"/>
    </row>
    <row r="367" spans="1:13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3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5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5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5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5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5">
      <c r="A374" s="301" t="s">
        <v>121</v>
      </c>
      <c r="B374" s="302"/>
      <c r="C374" s="303"/>
      <c r="D374" s="303"/>
      <c r="E374" s="303"/>
      <c r="F374" s="303"/>
      <c r="G374" s="303"/>
      <c r="H374" s="303"/>
      <c r="I374" s="303"/>
      <c r="J374" s="304"/>
      <c r="K374" s="190">
        <f>SUM(K367:K373)</f>
        <v>45485400</v>
      </c>
      <c r="L374" s="190">
        <f>SUM(L367:L373)</f>
        <v>22000000</v>
      </c>
      <c r="M374" s="193"/>
    </row>
    <row r="375" spans="1:13" s="1" customFormat="1" ht="12.75" customHeight="1" outlineLevel="1" x14ac:dyDescent="0.25">
      <c r="A375" s="164">
        <v>45545</v>
      </c>
      <c r="B375" s="164">
        <v>45547</v>
      </c>
      <c r="C375" s="160" t="s">
        <v>136</v>
      </c>
      <c r="D375" s="172" t="s">
        <v>242</v>
      </c>
      <c r="E375" s="158">
        <v>45748</v>
      </c>
      <c r="F375" s="166" t="s">
        <v>128</v>
      </c>
      <c r="G375" s="258">
        <v>6.3E-2</v>
      </c>
      <c r="H375" s="166">
        <v>6.4500000000000002E-2</v>
      </c>
      <c r="I375" s="166">
        <v>6.4236000000000001E-2</v>
      </c>
      <c r="J375" s="166">
        <v>6.4500000000000002E-2</v>
      </c>
      <c r="K375" s="256">
        <v>2065000</v>
      </c>
      <c r="L375" s="257">
        <v>250000</v>
      </c>
      <c r="M375" s="170">
        <f>IF(L375=0,0,K375/L375)</f>
        <v>8.26</v>
      </c>
    </row>
    <row r="376" spans="1:13" s="1" customFormat="1" ht="12.75" customHeight="1" outlineLevel="1" x14ac:dyDescent="0.25">
      <c r="A376" s="164"/>
      <c r="B376" s="164"/>
      <c r="C376" s="160"/>
      <c r="D376" s="172" t="s">
        <v>258</v>
      </c>
      <c r="E376" s="158">
        <v>45817</v>
      </c>
      <c r="F376" s="166" t="s">
        <v>128</v>
      </c>
      <c r="G376" s="166">
        <v>6.4000000000000001E-2</v>
      </c>
      <c r="H376" s="166">
        <v>6.5500000000000003E-2</v>
      </c>
      <c r="I376" s="178">
        <v>6.4989699999999997E-2</v>
      </c>
      <c r="J376" s="180">
        <v>6.5500000000000003E-2</v>
      </c>
      <c r="K376" s="256">
        <v>4015000</v>
      </c>
      <c r="L376" s="257">
        <v>1400000</v>
      </c>
      <c r="M376" s="170">
        <f t="shared" ref="M376:M381" si="63">IF(L376=0,0,K376/L376)</f>
        <v>2.8678571428571429</v>
      </c>
    </row>
    <row r="377" spans="1:13" s="1" customFormat="1" ht="12.75" customHeight="1" outlineLevel="1" x14ac:dyDescent="0.25">
      <c r="A377" s="164"/>
      <c r="B377" s="158"/>
      <c r="C377" s="160"/>
      <c r="D377" s="172" t="s">
        <v>150</v>
      </c>
      <c r="E377" s="158">
        <v>46218</v>
      </c>
      <c r="F377" s="166">
        <v>4.8750000000000002E-2</v>
      </c>
      <c r="G377" s="166">
        <v>6.5000000000000002E-2</v>
      </c>
      <c r="H377" s="166">
        <v>6.6699999999999995E-2</v>
      </c>
      <c r="I377" s="175">
        <v>6.5699499999999994E-2</v>
      </c>
      <c r="J377" s="180">
        <v>6.5799999999999997E-2</v>
      </c>
      <c r="K377" s="256">
        <v>6213000</v>
      </c>
      <c r="L377" s="256">
        <v>1200000</v>
      </c>
      <c r="M377" s="170">
        <f t="shared" si="63"/>
        <v>5.1775000000000002</v>
      </c>
    </row>
    <row r="378" spans="1:13" s="1" customFormat="1" ht="12.75" customHeight="1" outlineLevel="1" x14ac:dyDescent="0.25">
      <c r="A378" s="156"/>
      <c r="B378" s="156"/>
      <c r="C378" s="156"/>
      <c r="D378" s="2" t="s">
        <v>151</v>
      </c>
      <c r="E378" s="158">
        <v>46949</v>
      </c>
      <c r="F378" s="177">
        <v>5.8749999999999997E-2</v>
      </c>
      <c r="G378" s="166">
        <v>6.5000000000000002E-2</v>
      </c>
      <c r="H378" s="166">
        <v>6.6500000000000004E-2</v>
      </c>
      <c r="I378" s="175">
        <v>6.5843399999999996E-2</v>
      </c>
      <c r="J378" s="166">
        <v>6.6000000000000003E-2</v>
      </c>
      <c r="K378" s="256">
        <v>2255000</v>
      </c>
      <c r="L378" s="256">
        <v>1150000</v>
      </c>
      <c r="M378" s="170">
        <f t="shared" si="63"/>
        <v>1.9608695652173913</v>
      </c>
    </row>
    <row r="379" spans="1:13" s="1" customFormat="1" ht="12.75" customHeight="1" outlineLevel="1" x14ac:dyDescent="0.25">
      <c r="A379" s="181"/>
      <c r="B379" s="156"/>
      <c r="C379" s="182"/>
      <c r="D379" s="2" t="s">
        <v>53</v>
      </c>
      <c r="E379" s="158">
        <v>50086</v>
      </c>
      <c r="F379" s="177">
        <v>6.0999999999999999E-2</v>
      </c>
      <c r="G379" s="166">
        <v>6.6400000000000001E-2</v>
      </c>
      <c r="H379" s="166">
        <v>6.8000000000000005E-2</v>
      </c>
      <c r="I379" s="175">
        <v>6.7052299999999995E-2</v>
      </c>
      <c r="J379" s="166">
        <v>6.7500000000000004E-2</v>
      </c>
      <c r="K379" s="256">
        <v>1551500</v>
      </c>
      <c r="L379" s="256">
        <v>1350000</v>
      </c>
      <c r="M379" s="170">
        <f t="shared" si="63"/>
        <v>1.1492592592592592</v>
      </c>
    </row>
    <row r="380" spans="1:13" s="1" customFormat="1" ht="12.75" customHeight="1" outlineLevel="1" x14ac:dyDescent="0.25">
      <c r="A380" s="181"/>
      <c r="B380" s="156"/>
      <c r="C380" s="182"/>
      <c r="D380" s="2" t="s">
        <v>152</v>
      </c>
      <c r="E380" s="158">
        <v>51697</v>
      </c>
      <c r="F380" s="177">
        <v>6.6250000000000003E-2</v>
      </c>
      <c r="G380" s="166">
        <v>6.7799999999999999E-2</v>
      </c>
      <c r="H380" s="166">
        <v>6.9500000000000006E-2</v>
      </c>
      <c r="I380" s="175">
        <v>6.8285200000000004E-2</v>
      </c>
      <c r="J380" s="166">
        <v>6.8500000000000005E-2</v>
      </c>
      <c r="K380" s="256">
        <v>344000</v>
      </c>
      <c r="L380" s="256">
        <v>250000</v>
      </c>
      <c r="M380" s="170">
        <f t="shared" si="63"/>
        <v>1.3759999999999999</v>
      </c>
    </row>
    <row r="381" spans="1:13" s="1" customFormat="1" ht="12.75" customHeight="1" outlineLevel="1" x14ac:dyDescent="0.25">
      <c r="A381" s="181"/>
      <c r="B381" s="156"/>
      <c r="C381" s="182"/>
      <c r="D381" s="172" t="s">
        <v>142</v>
      </c>
      <c r="E381" s="158">
        <v>54772</v>
      </c>
      <c r="F381" s="166">
        <v>6.8750000000000006E-2</v>
      </c>
      <c r="G381" s="166">
        <v>6.9099999999999995E-2</v>
      </c>
      <c r="H381" s="166">
        <v>7.0400000000000004E-2</v>
      </c>
      <c r="I381" s="175">
        <v>6.9598800000000002E-2</v>
      </c>
      <c r="J381" s="175">
        <v>6.9699999999999998E-2</v>
      </c>
      <c r="K381" s="256">
        <v>4828500</v>
      </c>
      <c r="L381" s="256">
        <v>2400000</v>
      </c>
      <c r="M381" s="170">
        <f t="shared" si="63"/>
        <v>2.0118749999999999</v>
      </c>
    </row>
    <row r="382" spans="1:13" s="1" customFormat="1" ht="12.75" customHeight="1" outlineLevel="1" x14ac:dyDescent="0.25">
      <c r="A382" s="308" t="s">
        <v>121</v>
      </c>
      <c r="B382" s="309"/>
      <c r="C382" s="309"/>
      <c r="D382" s="309"/>
      <c r="E382" s="309"/>
      <c r="F382" s="309"/>
      <c r="G382" s="309"/>
      <c r="H382" s="309"/>
      <c r="I382" s="309"/>
      <c r="J382" s="310"/>
      <c r="K382" s="255">
        <f>SUM(K375:K381)</f>
        <v>21272000</v>
      </c>
      <c r="L382" s="255">
        <f>SUM(L375:L381)</f>
        <v>8000000</v>
      </c>
      <c r="M382" s="165"/>
    </row>
    <row r="383" spans="1:13" ht="10.5" x14ac:dyDescent="0.25">
      <c r="A383" s="305" t="s">
        <v>254</v>
      </c>
      <c r="B383" s="306"/>
      <c r="C383" s="306"/>
      <c r="D383" s="306"/>
      <c r="E383" s="306"/>
      <c r="F383" s="306"/>
      <c r="G383" s="306"/>
      <c r="H383" s="306"/>
      <c r="I383" s="306"/>
      <c r="J383" s="307"/>
      <c r="K383" s="173">
        <f>K374+K382</f>
        <v>66757400</v>
      </c>
      <c r="L383" s="173">
        <f>L374+L382</f>
        <v>30000000</v>
      </c>
      <c r="M383" s="105"/>
    </row>
    <row r="384" spans="1:13" ht="10.5" x14ac:dyDescent="0.25">
      <c r="A384" s="305" t="s">
        <v>259</v>
      </c>
      <c r="B384" s="306"/>
      <c r="C384" s="306"/>
      <c r="D384" s="306"/>
      <c r="E384" s="306"/>
      <c r="F384" s="306"/>
      <c r="G384" s="306"/>
      <c r="H384" s="306"/>
      <c r="I384" s="306"/>
      <c r="J384" s="307"/>
      <c r="K384" s="173">
        <f>K366+K383</f>
        <v>1578901745</v>
      </c>
      <c r="L384" s="173">
        <f>L366+L383</f>
        <v>770025145</v>
      </c>
      <c r="M384" s="165"/>
    </row>
  </sheetData>
  <mergeCells count="76">
    <mergeCell ref="A338:J338"/>
    <mergeCell ref="A364:J364"/>
    <mergeCell ref="A354:J354"/>
    <mergeCell ref="A365:J365"/>
    <mergeCell ref="A382:J382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275:J275"/>
    <mergeCell ref="A176:J176"/>
    <mergeCell ref="A180:J180"/>
    <mergeCell ref="A204:J204"/>
    <mergeCell ref="A236:J236"/>
    <mergeCell ref="A257:J257"/>
    <mergeCell ref="A219:J219"/>
    <mergeCell ref="A265:J265"/>
    <mergeCell ref="A177:J177"/>
    <mergeCell ref="A178:J178"/>
    <mergeCell ref="A196:J196"/>
    <mergeCell ref="A249:J249"/>
    <mergeCell ref="A273:J273"/>
    <mergeCell ref="A274:J274"/>
    <mergeCell ref="A237:J237"/>
    <mergeCell ref="A158:J158"/>
    <mergeCell ref="A166:J166"/>
    <mergeCell ref="A174:J174"/>
    <mergeCell ref="A111:J111"/>
    <mergeCell ref="A108:J108"/>
    <mergeCell ref="A129:J129"/>
    <mergeCell ref="A120:J120"/>
    <mergeCell ref="A121:J121"/>
    <mergeCell ref="A119:J119"/>
    <mergeCell ref="B30:B33"/>
    <mergeCell ref="C30:C33"/>
    <mergeCell ref="A34:J34"/>
    <mergeCell ref="A92:J92"/>
    <mergeCell ref="A100:J100"/>
    <mergeCell ref="A84:J8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374:J374"/>
    <mergeCell ref="A383:J383"/>
    <mergeCell ref="A384:J384"/>
    <mergeCell ref="A356:J356"/>
    <mergeCell ref="A282:J282"/>
    <mergeCell ref="A336:J336"/>
    <mergeCell ref="A293:J293"/>
    <mergeCell ref="A290:J290"/>
    <mergeCell ref="A327:J327"/>
    <mergeCell ref="A366:J366"/>
    <mergeCell ref="A317:J317"/>
    <mergeCell ref="A301:J301"/>
    <mergeCell ref="A309:J309"/>
    <mergeCell ref="A318:J318"/>
    <mergeCell ref="A319:J319"/>
    <mergeCell ref="A346:J346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2024-09-12T08:15:38Z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